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55" activeTab="0"/>
  </bookViews>
  <sheets>
    <sheet name="総コスト" sheetId="1" r:id="rId1"/>
    <sheet name="詳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<sst xmlns="http://schemas.openxmlformats.org/spreadsheetml/2006/main" count="92" uniqueCount="67">
  <si>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インターネット及びＰＣ導入によるコストについて</t>
  </si>
  <si>
    <t>初期費用</t>
  </si>
  <si>
    <t>２年目以降</t>
  </si>
  <si>
    <t>総額</t>
  </si>
  <si>
    <t>PC関係</t>
  </si>
  <si>
    <t>インターネット関係</t>
  </si>
  <si>
    <t>メーカー</t>
  </si>
  <si>
    <t>メーカー</t>
  </si>
  <si>
    <t>型番</t>
  </si>
  <si>
    <t>型番</t>
  </si>
  <si>
    <t>ウェブサイト</t>
  </si>
  <si>
    <t>導入価格</t>
  </si>
  <si>
    <t>導入価格</t>
  </si>
  <si>
    <t>パソコン</t>
  </si>
  <si>
    <t>品名</t>
  </si>
  <si>
    <t>品名</t>
  </si>
  <si>
    <t>更新価格（1台）</t>
  </si>
  <si>
    <t>導入</t>
  </si>
  <si>
    <t>２年目</t>
  </si>
  <si>
    <t>会社</t>
  </si>
  <si>
    <t>サービス名（５台以下）</t>
  </si>
  <si>
    <t>月額料金</t>
  </si>
  <si>
    <t>サービス名（６台以上）</t>
  </si>
  <si>
    <t>1,2年</t>
  </si>
  <si>
    <t>ウェブサイト</t>
  </si>
  <si>
    <t>価格</t>
  </si>
  <si>
    <t>コスト詳細</t>
  </si>
  <si>
    <t>BBIQウェブサイトより</t>
  </si>
  <si>
    <t>価格コム(5/22)調べ</t>
  </si>
  <si>
    <t>東芝</t>
  </si>
  <si>
    <t>dynabook AX</t>
  </si>
  <si>
    <t>AX/54C PAAX54CLR</t>
  </si>
  <si>
    <t>メーカーウェブサイト</t>
  </si>
  <si>
    <t>メーカーウェブサイト</t>
  </si>
  <si>
    <t>メーカーウェブサイト</t>
  </si>
  <si>
    <t>キヤノンシステムソリューションズ</t>
  </si>
  <si>
    <t>NOD32 アンチウィルス v2.7</t>
  </si>
  <si>
    <t>QTNet</t>
  </si>
  <si>
    <t>BBIQ スタンダードプラン</t>
  </si>
  <si>
    <t>BBIQ オフィスプラン</t>
  </si>
  <si>
    <t>無線ルータ</t>
  </si>
  <si>
    <t>バッファロー</t>
  </si>
  <si>
    <t>無線LAN Broad Band ルータ</t>
  </si>
  <si>
    <t>WHR-G</t>
  </si>
  <si>
    <t>ウィルス
対策ソフト</t>
  </si>
  <si>
    <t>インターネット
接続</t>
  </si>
  <si>
    <t>導入台数 (max. 30)</t>
  </si>
  <si>
    <t>http://dynabook.com/pc/catalog/dynabook/070412lu/index_j.htm</t>
  </si>
  <si>
    <t>http://www.bbiq.jp/service/bbiq/index.html</t>
  </si>
  <si>
    <t>http://buffalo.jp/products/catalog/network/whr-g/</t>
  </si>
  <si>
    <t>導入価格（1台目)</t>
  </si>
  <si>
    <t>導入価格（追加購入）</t>
  </si>
  <si>
    <t>http://canon-sol.jp/product/nd/index.html</t>
  </si>
  <si>
    <t>1台</t>
  </si>
  <si>
    <t>１年目</t>
  </si>
  <si>
    <t>2台以上</t>
  </si>
  <si>
    <t>2年目以降</t>
  </si>
  <si>
    <t>5台以下</t>
  </si>
  <si>
    <t>6台以上</t>
  </si>
  <si>
    <t>内容＼年間費用</t>
  </si>
  <si>
    <t>１台あたりの費用</t>
  </si>
  <si>
    <t>プリンタ</t>
  </si>
  <si>
    <t>エプソン</t>
  </si>
  <si>
    <t>カラーレーザー複合機</t>
  </si>
  <si>
    <t>LP-M5600D</t>
  </si>
  <si>
    <t>http://www.epson.jp/products/offirio/mfp/lpm5600/</t>
  </si>
  <si>
    <t>注）プリンタのランニングコストを除く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</si>
</sst>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台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6" fontId="0" fillId="2" borderId="6" xfId="19" applyFill="1" applyBorder="1" applyAlignment="1">
      <alignment vertical="center"/>
    </xf>
    <xf numFmtId="6" fontId="0" fillId="2" borderId="1" xfId="19" applyFill="1" applyBorder="1" applyAlignment="1">
      <alignment vertical="center"/>
    </xf>
    <xf numFmtId="6" fontId="0" fillId="0" borderId="0" xfId="0" applyNumberFormat="1" applyAlignment="1">
      <alignment vertical="center"/>
    </xf>
    <xf numFmtId="6" fontId="0" fillId="0" borderId="0" xfId="19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6" fontId="6" fillId="3" borderId="6" xfId="19" applyFont="1" applyFill="1" applyBorder="1" applyAlignment="1">
      <alignment vertical="center"/>
    </xf>
    <xf numFmtId="6" fontId="6" fillId="3" borderId="7" xfId="19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6" fontId="6" fillId="3" borderId="8" xfId="19" applyFont="1" applyFill="1" applyBorder="1" applyAlignment="1">
      <alignment vertical="center"/>
    </xf>
    <xf numFmtId="6" fontId="6" fillId="3" borderId="13" xfId="19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6" fontId="5" fillId="3" borderId="15" xfId="19" applyFont="1" applyFill="1" applyBorder="1" applyAlignment="1">
      <alignment vertical="center"/>
    </xf>
    <xf numFmtId="6" fontId="5" fillId="3" borderId="16" xfId="19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6" fontId="0" fillId="3" borderId="18" xfId="0" applyNumberFormat="1" applyFill="1" applyBorder="1" applyAlignment="1">
      <alignment vertical="center"/>
    </xf>
    <xf numFmtId="6" fontId="0" fillId="3" borderId="19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6" fontId="0" fillId="2" borderId="20" xfId="19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6" fontId="0" fillId="0" borderId="1" xfId="1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6" fontId="0" fillId="0" borderId="2" xfId="19" applyFont="1" applyFill="1" applyBorder="1" applyAlignment="1">
      <alignment vertical="center"/>
    </xf>
    <xf numFmtId="0" fontId="3" fillId="2" borderId="22" xfId="16" applyFill="1" applyBorder="1" applyAlignment="1">
      <alignment horizontal="left" vertical="center" shrinkToFit="1"/>
    </xf>
    <xf numFmtId="0" fontId="3" fillId="2" borderId="23" xfId="16" applyFill="1" applyBorder="1" applyAlignment="1">
      <alignment horizontal="left" vertical="center" shrinkToFit="1"/>
    </xf>
    <xf numFmtId="0" fontId="3" fillId="2" borderId="22" xfId="16" applyFill="1" applyBorder="1" applyAlignment="1">
      <alignment vertical="center" shrinkToFit="1"/>
    </xf>
    <xf numFmtId="0" fontId="3" fillId="2" borderId="23" xfId="16" applyFill="1" applyBorder="1" applyAlignment="1">
      <alignment vertical="center" shrinkToFit="1"/>
    </xf>
    <xf numFmtId="0" fontId="3" fillId="2" borderId="22" xfId="16" applyFont="1" applyFill="1" applyBorder="1" applyAlignment="1">
      <alignment horizontal="left" vertical="center"/>
    </xf>
    <xf numFmtId="0" fontId="3" fillId="2" borderId="23" xfId="16" applyFill="1" applyBorder="1" applyAlignment="1">
      <alignment horizontal="left" vertical="center"/>
    </xf>
    <xf numFmtId="0" fontId="3" fillId="2" borderId="22" xfId="16" applyFill="1" applyBorder="1" applyAlignment="1">
      <alignment vertical="center"/>
    </xf>
    <xf numFmtId="0" fontId="3" fillId="2" borderId="23" xfId="16" applyFill="1" applyBorder="1" applyAlignment="1">
      <alignment vertical="center"/>
    </xf>
    <xf numFmtId="6" fontId="3" fillId="2" borderId="1" xfId="16" applyFill="1" applyBorder="1" applyAlignment="1">
      <alignment horizontal="left" vertical="center"/>
    </xf>
    <xf numFmtId="6" fontId="3" fillId="2" borderId="4" xfId="16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ynabook.com/pc/catalog/dynabook/070412lu/index_j.htm" TargetMode="External" /><Relationship Id="rId2" Type="http://schemas.openxmlformats.org/officeDocument/2006/relationships/hyperlink" Target="http://www.bbiq.jp/service/bbiq/index.html" TargetMode="External" /><Relationship Id="rId3" Type="http://schemas.openxmlformats.org/officeDocument/2006/relationships/hyperlink" Target="http://buffalo.jp/products/catalog/network/whr-g/" TargetMode="External" /><Relationship Id="rId4" Type="http://schemas.openxmlformats.org/officeDocument/2006/relationships/hyperlink" Target="http://canon-sol.jp/product/nd/index.html" TargetMode="External" /><Relationship Id="rId5" Type="http://schemas.openxmlformats.org/officeDocument/2006/relationships/hyperlink" Target="http://www.epson.jp/products/offirio/mfp/lpm560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C5" sqref="C5"/>
    </sheetView>
  </sheetViews>
  <sheetFormatPr defaultColWidth="9.00390625" defaultRowHeight="13.5"/>
  <cols>
    <col min="1" max="1" width="6.75390625" style="0" customWidth="1"/>
    <col min="2" max="2" width="18.875" style="0" customWidth="1"/>
    <col min="3" max="3" width="10.375" style="0" customWidth="1"/>
    <col min="4" max="4" width="10.25390625" style="0" bestFit="1" customWidth="1"/>
  </cols>
  <sheetData>
    <row r="2" ht="17.25">
      <c r="B2" s="8" t="s">
        <v>0</v>
      </c>
    </row>
    <row r="3" ht="14.25" thickBot="1"/>
    <row r="4" spans="2:4" ht="15" thickBot="1">
      <c r="B4" s="15" t="s">
        <v>46</v>
      </c>
      <c r="C4" s="57">
        <v>5</v>
      </c>
      <c r="D4" s="16"/>
    </row>
    <row r="5" spans="2:4" ht="15" thickBot="1">
      <c r="B5" s="16"/>
      <c r="C5" s="16"/>
      <c r="D5" s="16"/>
    </row>
    <row r="6" spans="2:4" ht="14.25">
      <c r="B6" s="17" t="s">
        <v>59</v>
      </c>
      <c r="C6" s="27" t="s">
        <v>54</v>
      </c>
      <c r="D6" s="28" t="s">
        <v>2</v>
      </c>
    </row>
    <row r="7" spans="2:4" ht="15" thickBot="1">
      <c r="B7" s="24" t="s">
        <v>3</v>
      </c>
      <c r="C7" s="25">
        <f>C8+C9</f>
        <v>1052715</v>
      </c>
      <c r="D7" s="26">
        <f>D8+D9</f>
        <v>84600</v>
      </c>
    </row>
    <row r="8" spans="2:4" ht="14.25" thickTop="1">
      <c r="B8" s="21" t="s">
        <v>4</v>
      </c>
      <c r="C8" s="22">
        <f>IF(C4&gt;1,'詳細'!D8*C4+'詳細'!I19+'詳細'!D13,'詳細'!D8+'詳細'!D17+'詳細'!D13)</f>
        <v>949130</v>
      </c>
      <c r="D8" s="23">
        <f>C4*'詳細'!D19</f>
        <v>15300</v>
      </c>
    </row>
    <row r="9" spans="2:4" ht="14.25" thickBot="1">
      <c r="B9" s="18" t="s">
        <v>5</v>
      </c>
      <c r="C9" s="19">
        <f>IF(C4&gt;5,'詳細'!I30+'詳細'!D35,'詳細'!I29+'詳細'!D35)</f>
        <v>103585</v>
      </c>
      <c r="D9" s="20">
        <f>IF(C4&gt;5,'詳細'!J30,'詳細'!J29)</f>
        <v>69300</v>
      </c>
    </row>
    <row r="10" ht="14.25" thickBot="1"/>
    <row r="11" spans="2:4" ht="14.25" thickBot="1">
      <c r="B11" s="29" t="s">
        <v>60</v>
      </c>
      <c r="C11" s="30">
        <f>C7/C4</f>
        <v>210543</v>
      </c>
      <c r="D11" s="31">
        <f>D7/C4</f>
        <v>16920</v>
      </c>
    </row>
    <row r="13" ht="13.5">
      <c r="B13" s="32" t="s">
        <v>66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D7" sqref="D7:E7"/>
    </sheetView>
  </sheetViews>
  <sheetFormatPr defaultColWidth="9.00390625" defaultRowHeight="13.5"/>
  <cols>
    <col min="1" max="1" width="12.50390625" style="0" customWidth="1"/>
    <col min="2" max="2" width="7.375" style="0" customWidth="1"/>
    <col min="3" max="3" width="20.25390625" style="0" bestFit="1" customWidth="1"/>
    <col min="4" max="4" width="29.00390625" style="0" bestFit="1" customWidth="1"/>
    <col min="5" max="5" width="18.875" style="0" bestFit="1" customWidth="1"/>
  </cols>
  <sheetData>
    <row r="1" ht="13.5">
      <c r="A1" t="s">
        <v>26</v>
      </c>
    </row>
    <row r="3" ht="14.25" thickBot="1">
      <c r="A3" t="s">
        <v>4</v>
      </c>
    </row>
    <row r="4" spans="1:9" ht="13.5">
      <c r="A4" s="50" t="s">
        <v>13</v>
      </c>
      <c r="B4" s="2"/>
      <c r="C4" s="2" t="s">
        <v>7</v>
      </c>
      <c r="D4" s="2" t="s">
        <v>29</v>
      </c>
      <c r="E4" s="10"/>
      <c r="I4" t="s">
        <v>17</v>
      </c>
    </row>
    <row r="5" spans="1:9" ht="13.5">
      <c r="A5" s="51"/>
      <c r="B5" s="1"/>
      <c r="C5" s="1" t="s">
        <v>15</v>
      </c>
      <c r="D5" s="1" t="s">
        <v>30</v>
      </c>
      <c r="E5" s="4"/>
      <c r="I5" s="14">
        <f>IF('総コスト'!C4&gt;1,D8*'総コスト'!C4+I19,D8*'総コスト'!C4+I18)</f>
        <v>725370</v>
      </c>
    </row>
    <row r="6" spans="1:5" ht="13.5">
      <c r="A6" s="51"/>
      <c r="B6" s="1"/>
      <c r="C6" s="1" t="s">
        <v>9</v>
      </c>
      <c r="D6" s="1" t="s">
        <v>31</v>
      </c>
      <c r="E6" s="4"/>
    </row>
    <row r="7" spans="1:5" ht="13.5">
      <c r="A7" s="51"/>
      <c r="B7" s="1"/>
      <c r="C7" s="1" t="s">
        <v>33</v>
      </c>
      <c r="D7" s="40" t="s">
        <v>47</v>
      </c>
      <c r="E7" s="41"/>
    </row>
    <row r="8" spans="1:5" ht="14.25" thickBot="1">
      <c r="A8" s="52"/>
      <c r="B8" s="33" t="s">
        <v>17</v>
      </c>
      <c r="C8" s="33" t="s">
        <v>12</v>
      </c>
      <c r="D8" s="34">
        <v>140999</v>
      </c>
      <c r="E8" s="35" t="s">
        <v>28</v>
      </c>
    </row>
    <row r="9" spans="1:5" ht="13.5">
      <c r="A9" s="54" t="s">
        <v>61</v>
      </c>
      <c r="B9" s="38"/>
      <c r="C9" s="2" t="s">
        <v>6</v>
      </c>
      <c r="D9" s="39" t="s">
        <v>62</v>
      </c>
      <c r="E9" s="10"/>
    </row>
    <row r="10" spans="1:5" ht="13.5">
      <c r="A10" s="55"/>
      <c r="B10" s="3"/>
      <c r="C10" s="1" t="s">
        <v>14</v>
      </c>
      <c r="D10" s="37" t="s">
        <v>63</v>
      </c>
      <c r="E10" s="4"/>
    </row>
    <row r="11" spans="1:5" ht="13.5">
      <c r="A11" s="55"/>
      <c r="B11" s="3"/>
      <c r="C11" s="1" t="s">
        <v>8</v>
      </c>
      <c r="D11" s="37" t="s">
        <v>64</v>
      </c>
      <c r="E11" s="4"/>
    </row>
    <row r="12" spans="1:5" ht="13.5">
      <c r="A12" s="55"/>
      <c r="B12" s="3"/>
      <c r="C12" s="1" t="s">
        <v>32</v>
      </c>
      <c r="D12" s="48" t="s">
        <v>65</v>
      </c>
      <c r="E12" s="49"/>
    </row>
    <row r="13" spans="1:5" ht="14.25" thickBot="1">
      <c r="A13" s="56"/>
      <c r="B13" s="5"/>
      <c r="C13" s="6" t="s">
        <v>11</v>
      </c>
      <c r="D13" s="11">
        <v>223760</v>
      </c>
      <c r="E13" s="7"/>
    </row>
    <row r="14" spans="1:5" ht="13.5">
      <c r="A14" s="53" t="s">
        <v>44</v>
      </c>
      <c r="B14" s="9"/>
      <c r="C14" s="9" t="s">
        <v>7</v>
      </c>
      <c r="D14" s="9" t="s">
        <v>35</v>
      </c>
      <c r="E14" s="36"/>
    </row>
    <row r="15" spans="1:10" ht="13.5">
      <c r="A15" s="51"/>
      <c r="B15" s="1"/>
      <c r="C15" s="1" t="s">
        <v>15</v>
      </c>
      <c r="D15" s="1" t="s">
        <v>36</v>
      </c>
      <c r="E15" s="4"/>
      <c r="J15" s="13"/>
    </row>
    <row r="16" spans="1:10" ht="13.5">
      <c r="A16" s="51"/>
      <c r="B16" s="1"/>
      <c r="C16" s="1" t="s">
        <v>34</v>
      </c>
      <c r="D16" s="46" t="s">
        <v>52</v>
      </c>
      <c r="E16" s="47"/>
      <c r="J16" s="13"/>
    </row>
    <row r="17" spans="1:9" ht="13.5">
      <c r="A17" s="51"/>
      <c r="B17" s="1" t="s">
        <v>17</v>
      </c>
      <c r="C17" s="1" t="s">
        <v>50</v>
      </c>
      <c r="D17" s="12">
        <v>4559</v>
      </c>
      <c r="E17" s="4" t="s">
        <v>28</v>
      </c>
      <c r="I17" t="s">
        <v>17</v>
      </c>
    </row>
    <row r="18" spans="1:9" ht="13.5">
      <c r="A18" s="51"/>
      <c r="B18" s="1" t="s">
        <v>17</v>
      </c>
      <c r="C18" s="1" t="s">
        <v>51</v>
      </c>
      <c r="D18" s="12">
        <v>3954</v>
      </c>
      <c r="E18" s="4" t="s">
        <v>28</v>
      </c>
      <c r="H18" t="s">
        <v>53</v>
      </c>
      <c r="I18" s="13">
        <f>D17</f>
        <v>4559</v>
      </c>
    </row>
    <row r="19" spans="1:9" ht="14.25" thickBot="1">
      <c r="A19" s="52"/>
      <c r="B19" s="6" t="s">
        <v>18</v>
      </c>
      <c r="C19" s="6" t="s">
        <v>16</v>
      </c>
      <c r="D19" s="11">
        <v>3060</v>
      </c>
      <c r="E19" s="7" t="s">
        <v>28</v>
      </c>
      <c r="H19" t="s">
        <v>55</v>
      </c>
      <c r="I19" s="13">
        <f>D17+D18*('総コスト'!C4-1)</f>
        <v>20375</v>
      </c>
    </row>
    <row r="22" ht="14.25" thickBot="1">
      <c r="A22" t="s">
        <v>5</v>
      </c>
    </row>
    <row r="23" spans="1:5" ht="13.5">
      <c r="A23" s="53" t="s">
        <v>45</v>
      </c>
      <c r="B23" s="2"/>
      <c r="C23" s="2" t="s">
        <v>19</v>
      </c>
      <c r="D23" s="2" t="s">
        <v>37</v>
      </c>
      <c r="E23" s="10"/>
    </row>
    <row r="24" spans="1:5" ht="13.5">
      <c r="A24" s="51"/>
      <c r="B24" s="1"/>
      <c r="C24" s="1" t="s">
        <v>24</v>
      </c>
      <c r="D24" s="42" t="s">
        <v>48</v>
      </c>
      <c r="E24" s="43"/>
    </row>
    <row r="25" spans="1:5" ht="13.5">
      <c r="A25" s="51"/>
      <c r="B25" s="1"/>
      <c r="C25" s="1" t="s">
        <v>20</v>
      </c>
      <c r="D25" s="1" t="s">
        <v>38</v>
      </c>
      <c r="E25" s="4"/>
    </row>
    <row r="26" spans="1:5" ht="13.5">
      <c r="A26" s="51"/>
      <c r="B26" s="1" t="s">
        <v>17</v>
      </c>
      <c r="C26" s="1" t="s">
        <v>1</v>
      </c>
      <c r="D26" s="12">
        <v>25830</v>
      </c>
      <c r="E26" s="4" t="s">
        <v>27</v>
      </c>
    </row>
    <row r="27" spans="1:5" ht="13.5">
      <c r="A27" s="51"/>
      <c r="B27" s="1" t="s">
        <v>23</v>
      </c>
      <c r="C27" s="1" t="s">
        <v>21</v>
      </c>
      <c r="D27" s="12">
        <v>5775</v>
      </c>
      <c r="E27" s="4" t="s">
        <v>27</v>
      </c>
    </row>
    <row r="28" spans="1:10" ht="13.5">
      <c r="A28" s="51"/>
      <c r="B28" s="1"/>
      <c r="C28" s="1" t="s">
        <v>22</v>
      </c>
      <c r="D28" s="1" t="s">
        <v>39</v>
      </c>
      <c r="E28" s="4"/>
      <c r="I28" t="s">
        <v>17</v>
      </c>
      <c r="J28" t="s">
        <v>56</v>
      </c>
    </row>
    <row r="29" spans="1:10" ht="13.5">
      <c r="A29" s="51"/>
      <c r="B29" s="1" t="s">
        <v>17</v>
      </c>
      <c r="C29" s="1" t="s">
        <v>1</v>
      </c>
      <c r="D29" s="12">
        <v>27930</v>
      </c>
      <c r="E29" s="4" t="s">
        <v>27</v>
      </c>
      <c r="H29" t="s">
        <v>57</v>
      </c>
      <c r="I29" s="13">
        <f>D26+D27*12</f>
        <v>95130</v>
      </c>
      <c r="J29" s="13">
        <f>D27*12</f>
        <v>69300</v>
      </c>
    </row>
    <row r="30" spans="1:10" ht="14.25" thickBot="1">
      <c r="A30" s="52"/>
      <c r="B30" s="6" t="s">
        <v>23</v>
      </c>
      <c r="C30" s="6" t="s">
        <v>21</v>
      </c>
      <c r="D30" s="11">
        <v>16800</v>
      </c>
      <c r="E30" s="7" t="s">
        <v>27</v>
      </c>
      <c r="H30" t="s">
        <v>58</v>
      </c>
      <c r="I30" s="13">
        <f>D29+D30*12</f>
        <v>229530</v>
      </c>
      <c r="J30" s="13">
        <f>D30*12</f>
        <v>201600</v>
      </c>
    </row>
    <row r="31" spans="1:5" ht="13.5">
      <c r="A31" s="50" t="s">
        <v>40</v>
      </c>
      <c r="B31" s="2"/>
      <c r="C31" s="2" t="s">
        <v>7</v>
      </c>
      <c r="D31" s="2" t="s">
        <v>41</v>
      </c>
      <c r="E31" s="10"/>
    </row>
    <row r="32" spans="1:5" ht="13.5">
      <c r="A32" s="51"/>
      <c r="B32" s="1"/>
      <c r="C32" s="1" t="s">
        <v>15</v>
      </c>
      <c r="D32" s="1" t="s">
        <v>42</v>
      </c>
      <c r="E32" s="4"/>
    </row>
    <row r="33" spans="1:5" ht="13.5">
      <c r="A33" s="51"/>
      <c r="B33" s="1"/>
      <c r="C33" s="1" t="s">
        <v>9</v>
      </c>
      <c r="D33" s="1" t="s">
        <v>43</v>
      </c>
      <c r="E33" s="4"/>
    </row>
    <row r="34" spans="1:5" ht="13.5">
      <c r="A34" s="51"/>
      <c r="B34" s="1"/>
      <c r="C34" s="1" t="s">
        <v>10</v>
      </c>
      <c r="D34" s="44" t="s">
        <v>49</v>
      </c>
      <c r="E34" s="45"/>
    </row>
    <row r="35" spans="1:5" ht="14.25" thickBot="1">
      <c r="A35" s="52"/>
      <c r="B35" s="6" t="s">
        <v>17</v>
      </c>
      <c r="C35" s="6" t="s">
        <v>25</v>
      </c>
      <c r="D35" s="11">
        <v>8455</v>
      </c>
      <c r="E35" s="7" t="s">
        <v>28</v>
      </c>
    </row>
  </sheetData>
  <mergeCells count="10">
    <mergeCell ref="A4:A8"/>
    <mergeCell ref="A14:A19"/>
    <mergeCell ref="A23:A30"/>
    <mergeCell ref="A31:A35"/>
    <mergeCell ref="A9:A13"/>
    <mergeCell ref="D7:E7"/>
    <mergeCell ref="D24:E24"/>
    <mergeCell ref="D34:E34"/>
    <mergeCell ref="D16:E16"/>
    <mergeCell ref="D12:E12"/>
  </mergeCells>
  <hyperlinks>
    <hyperlink ref="D7" r:id="rId1" display="http://dynabook.com/pc/catalog/dynabook/070412lu/index_j.htm"/>
    <hyperlink ref="D24:E24" r:id="rId2" display="http://www.bbiq.jp/service/bbiq/index.html"/>
    <hyperlink ref="D34:E34" r:id="rId3" display="http://buffalo.jp/products/catalog/network/whr-g/"/>
    <hyperlink ref="D16:E16" r:id="rId4" display="http://canon-sol.jp/product/nd/index.html"/>
    <hyperlink ref="D12:E12" r:id="rId5" display="http://www.epson.jp/products/offirio/mfp/lpm5600/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Okamura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Okamura</dc:creator>
  <cp:keywords/>
  <dc:description/>
  <cp:lastModifiedBy>T. Okamura</cp:lastModifiedBy>
  <dcterms:created xsi:type="dcterms:W3CDTF">2007-05-20T23:57:44Z</dcterms:created>
  <dcterms:modified xsi:type="dcterms:W3CDTF">2007-05-21T07:10:56Z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